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gley\Desktop\"/>
    </mc:Choice>
  </mc:AlternateContent>
  <xr:revisionPtr revIDLastSave="0" documentId="13_ncr:1_{26400417-D5B7-489E-AE75-233987F487F1}" xr6:coauthVersionLast="47" xr6:coauthVersionMax="47" xr10:uidLastSave="{00000000-0000-0000-0000-000000000000}"/>
  <bookViews>
    <workbookView xWindow="-120" yWindow="-120" windowWidth="29040" windowHeight="15960" xr2:uid="{FD1C5FB4-BDE0-454A-A93A-94C31A3E139D}"/>
  </bookViews>
  <sheets>
    <sheet name="PRFS" sheetId="1" r:id="rId1"/>
  </sheets>
  <definedNames>
    <definedName name="_xlnm.Print_Area" localSheetId="0">PRFS!$A$1:$P$98</definedName>
    <definedName name="_xlnm.Print_Titles" localSheetId="0">PRFS!$7:$7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6" i="1"/>
  <c r="J51" i="1" s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5" i="1"/>
  <c r="O55" i="1"/>
  <c r="J56" i="1"/>
  <c r="O56" i="1"/>
  <c r="J57" i="1"/>
  <c r="O57" i="1"/>
  <c r="J58" i="1"/>
  <c r="O58" i="1"/>
  <c r="J59" i="1"/>
  <c r="O59" i="1"/>
  <c r="J60" i="1"/>
  <c r="O60" i="1"/>
  <c r="J61" i="1"/>
  <c r="O61" i="1"/>
  <c r="J62" i="1"/>
  <c r="O62" i="1"/>
  <c r="J63" i="1"/>
  <c r="O63" i="1"/>
  <c r="J64" i="1"/>
  <c r="O64" i="1"/>
  <c r="J65" i="1"/>
  <c r="O65" i="1"/>
  <c r="J66" i="1"/>
  <c r="J67" i="1"/>
  <c r="J68" i="1"/>
  <c r="J72" i="1"/>
  <c r="J76" i="1" s="1"/>
  <c r="J73" i="1"/>
  <c r="J74" i="1"/>
  <c r="J75" i="1"/>
  <c r="J80" i="1"/>
  <c r="J81" i="1"/>
  <c r="J82" i="1"/>
  <c r="J83" i="1"/>
  <c r="J84" i="1"/>
  <c r="J85" i="1"/>
  <c r="J86" i="1"/>
  <c r="J87" i="1"/>
  <c r="J92" i="1"/>
  <c r="J93" i="1"/>
  <c r="J94" i="1"/>
  <c r="J88" i="1" l="1"/>
  <c r="J95" i="1"/>
  <c r="J32" i="1"/>
  <c r="L97" i="1" s="1"/>
</calcChain>
</file>

<file path=xl/sharedStrings.xml><?xml version="1.0" encoding="utf-8"?>
<sst xmlns="http://schemas.openxmlformats.org/spreadsheetml/2006/main" count="160" uniqueCount="96">
  <si>
    <t>N</t>
  </si>
  <si>
    <t>1.  Engineering Plan Review (Expedited - Doubled Total Fees)</t>
  </si>
  <si>
    <t>TOTAL PLAN REVIEW FEE SCHEDULE</t>
  </si>
  <si>
    <t>NOTES:</t>
  </si>
  <si>
    <t>Amendment Review Subtotal =</t>
  </si>
  <si>
    <t>LS</t>
  </si>
  <si>
    <t xml:space="preserve">Other:  </t>
  </si>
  <si>
    <t>HR</t>
  </si>
  <si>
    <t>Field Change Design Review (Hourly, 1 hour min)</t>
  </si>
  <si>
    <t>SHT</t>
  </si>
  <si>
    <t>Plan - Amendment</t>
  </si>
  <si>
    <t>AMENDMENTS</t>
  </si>
  <si>
    <t>Traffic Control and As-Built Review Subtotal =</t>
  </si>
  <si>
    <t>As-Built Plan Review (Additional Review - 2 Hour Minimum)</t>
  </si>
  <si>
    <t>As-Built Plan Review (Grading Paving, Sewer, Water) 1st Review FREE</t>
  </si>
  <si>
    <t>After Hours Inspection (2 Hour Min. - 4 Hour Min. Weekend &amp; Holidays)</t>
  </si>
  <si>
    <t>Re-Inspection (After 1st Inspection - 2 Hour Minimum)</t>
  </si>
  <si>
    <t>Inspector Hourly Rate (1 Hour Minimum)</t>
  </si>
  <si>
    <t>SHT/EA</t>
  </si>
  <si>
    <t>Traffic Control Review Fee (3rd and Subsequent Reviews)</t>
  </si>
  <si>
    <t>EA</t>
  </si>
  <si>
    <t>Traffic Control Review Fee (1st &amp; 2nd Reviews)</t>
  </si>
  <si>
    <t>TRAFFIC CONTROL AND AS-BUILT</t>
  </si>
  <si>
    <t>Dry Utility Review Subtotal =</t>
  </si>
  <si>
    <t>Utility Service Drop</t>
  </si>
  <si>
    <t>Dry Utility Plan (No Excavation) (Includes Potholes)</t>
  </si>
  <si>
    <t>Dry Utility Plan (Excavation)</t>
  </si>
  <si>
    <t>DRY UTILITY</t>
  </si>
  <si>
    <t>Legal and Real Estate Review Subtotal =</t>
  </si>
  <si>
    <t>Easement, Plat, MOD, MLD Processing Fee</t>
  </si>
  <si>
    <t>Recording Fee (1st Sheet $14, Each Additional Sheet $10)</t>
  </si>
  <si>
    <t>Easement / ROW Abandonment (Hourly, 1 hour min)</t>
  </si>
  <si>
    <t>Easement / ROW Abandonment (Base)</t>
  </si>
  <si>
    <t>Minor Land Division (MLD)</t>
  </si>
  <si>
    <t>Minor Land Division (MLD) w/Dedication (Sheet)</t>
  </si>
  <si>
    <t>Minor Land Division (MLD) w/Dedication (Application)</t>
  </si>
  <si>
    <t>Map of Dedication (MOD) (Sheet)</t>
  </si>
  <si>
    <t>Map of Dedication (MOD) (Application)</t>
  </si>
  <si>
    <t>Subdivision Final Plat (Sheet)</t>
  </si>
  <si>
    <t>Subdivision Final Plat (Application)</t>
  </si>
  <si>
    <t>Legal Description (Hourly, 1 hour min)</t>
  </si>
  <si>
    <t>Easement Dedication</t>
  </si>
  <si>
    <t>LEGAL AND REAL ESTATE</t>
  </si>
  <si>
    <t>Reports and Studies Review Subtotal =</t>
  </si>
  <si>
    <t>Utility Design Report (Hourly over 3 hours) (Water, Sewer, Reclaimed)</t>
  </si>
  <si>
    <t>Utility Design Report (Base up to 3 hours) (Water, Sewer, Reclaimed)</t>
  </si>
  <si>
    <t>Traffic Report (Hourly over 3 hours)</t>
  </si>
  <si>
    <t>Traffic Report (Base up to 3 hours)</t>
  </si>
  <si>
    <t>SWPPP Narrative (Hourly, 1 hour min)</t>
  </si>
  <si>
    <t>Drainage Report (Hourly over 4 hours)</t>
  </si>
  <si>
    <t>Drainage Report (Base up to 4 hours)</t>
  </si>
  <si>
    <t>I will hide this fee</t>
  </si>
  <si>
    <t>Master Study - Amendment (Hourly)</t>
  </si>
  <si>
    <t>Master Report - Amendment (Hourly over 2 hours)</t>
  </si>
  <si>
    <t>Master Report - Amendment (Base up to 2 hours)</t>
  </si>
  <si>
    <t>Master Report (Hourly over 12 hours)</t>
  </si>
  <si>
    <t>Master Report (Base up to 12 hours)</t>
  </si>
  <si>
    <t>CLOMR, LOMR, FEMA Study (Hourly over 15 hours)</t>
  </si>
  <si>
    <t>CLOMR, LOMR, FEMA Study (Base up to 15 hours)</t>
  </si>
  <si>
    <t>REPORTS AND STUDIES</t>
  </si>
  <si>
    <t>General Plan Review Subtotal =</t>
  </si>
  <si>
    <t>Addressing Fee (Per Address)</t>
  </si>
  <si>
    <t>Customer Meeting (Upon Approval)</t>
  </si>
  <si>
    <t>Re-Approval of Plan Set (Upon Approval)</t>
  </si>
  <si>
    <t>Waiver Request</t>
  </si>
  <si>
    <t>Miscellaneous Plan Review (Hourly, 1 hour min)</t>
  </si>
  <si>
    <t>3rd Review and Subsequent Reviews</t>
  </si>
  <si>
    <t>AC</t>
  </si>
  <si>
    <t>Plant Salvage (per Acre)</t>
  </si>
  <si>
    <t>Plant Salvage (Base)</t>
  </si>
  <si>
    <t>Private Water Plan (Liberty, EPCOR &amp; AZ Water)</t>
  </si>
  <si>
    <t>Private Sewer Plan (Liberty)</t>
  </si>
  <si>
    <t>Water Plan</t>
  </si>
  <si>
    <t>Traffic Signal Plan</t>
  </si>
  <si>
    <t>SWPPP Plan</t>
  </si>
  <si>
    <t>Street Lighting Plan</t>
  </si>
  <si>
    <t>Storm Drain Plan</t>
  </si>
  <si>
    <t>Signing &amp; Striping Plan</t>
  </si>
  <si>
    <t>Sewer Plan</t>
  </si>
  <si>
    <t>Paving Plan</t>
  </si>
  <si>
    <t>Landscape Plan</t>
  </si>
  <si>
    <t>Irrigation Plan</t>
  </si>
  <si>
    <t xml:space="preserve">Grading and Drainage Plan </t>
  </si>
  <si>
    <t>GENERAL PLAN REVIEW (Includes 1st &amp; 2nd Reviews - All plans)</t>
  </si>
  <si>
    <t>NOTES</t>
  </si>
  <si>
    <t>ITEM TOTAL</t>
  </si>
  <si>
    <t xml:space="preserve"> QTY </t>
  </si>
  <si>
    <t>CHARGE</t>
  </si>
  <si>
    <t>UNIT</t>
  </si>
  <si>
    <t>ITEM</t>
  </si>
  <si>
    <t>DATE</t>
  </si>
  <si>
    <t xml:space="preserve">REVIEWER </t>
  </si>
  <si>
    <t>PROJECT LOCATION:</t>
  </si>
  <si>
    <t>PROJECT NAME:</t>
  </si>
  <si>
    <t>HTE #</t>
  </si>
  <si>
    <t>CIVIL ENGINEERING - PLAN REVIEW FEE SCHEDULE (PRFS)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</si>
</sst>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15" x14ac:knownFonts="1"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horizontal="center" vertical="center"/>
    </xf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hidden="1"/>
    </xf>
    <xf numFmtId="4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/>
      <protection locked="0"/>
    </xf>
    <xf numFmtId="44" fontId="1" fillId="0" borderId="0" xfId="0" applyNumberFormat="1" applyFont="1" applyProtection="1">
      <protection hidden="1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 wrapText="1"/>
      <protection hidden="1"/>
    </xf>
    <xf numFmtId="44" fontId="6" fillId="0" borderId="0" xfId="0" applyNumberFormat="1" applyFont="1" applyProtection="1">
      <protection hidden="1"/>
    </xf>
    <xf numFmtId="0" fontId="9" fillId="0" borderId="0" xfId="0" applyFont="1" applyAlignment="1">
      <alignment vertical="center"/>
    </xf>
    <xf numFmtId="44" fontId="6" fillId="0" borderId="9" xfId="0" applyNumberFormat="1" applyFont="1" applyBorder="1"/>
    <xf numFmtId="0" fontId="9" fillId="0" borderId="10" xfId="0" applyFont="1" applyBorder="1" applyAlignment="1">
      <alignment wrapText="1"/>
    </xf>
    <xf numFmtId="44" fontId="9" fillId="0" borderId="0" xfId="0" applyNumberFormat="1" applyFont="1" applyProtection="1">
      <protection hidden="1"/>
    </xf>
    <xf numFmtId="44" fontId="9" fillId="0" borderId="9" xfId="0" applyNumberFormat="1" applyFont="1" applyBorder="1"/>
    <xf numFmtId="0" fontId="9" fillId="0" borderId="8" xfId="0" applyFont="1" applyBorder="1" applyAlignment="1" applyProtection="1">
      <alignment horizontal="center" vertical="center"/>
      <protection locked="0"/>
    </xf>
    <xf numFmtId="44" fontId="9" fillId="0" borderId="0" xfId="0" applyNumberFormat="1" applyFont="1" applyAlignment="1">
      <alignment vertical="center"/>
    </xf>
    <xf numFmtId="44" fontId="9" fillId="0" borderId="0" xfId="0" applyNumberFormat="1" applyFont="1" applyAlignment="1">
      <alignment horizontal="left" vertical="center"/>
    </xf>
    <xf numFmtId="0" fontId="9" fillId="0" borderId="0" xfId="1">
      <alignment horizontal="center" vertical="center"/>
    </xf>
    <xf numFmtId="0" fontId="9" fillId="0" borderId="0" xfId="0" applyFont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left" wrapText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3" fontId="9" fillId="0" borderId="8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hidden="1"/>
    </xf>
    <xf numFmtId="1" fontId="9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44" fontId="9" fillId="2" borderId="0" xfId="0" applyNumberFormat="1" applyFont="1" applyFill="1" applyAlignment="1">
      <alignment horizontal="left" vertical="center"/>
    </xf>
    <xf numFmtId="0" fontId="9" fillId="2" borderId="0" xfId="1" applyFill="1">
      <alignment horizontal="center" vertical="center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44" fontId="7" fillId="4" borderId="14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/>
      <protection hidden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 applyAlignment="1" applyProtection="1">
      <alignment horizontal="center"/>
      <protection hidden="1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5" fillId="0" borderId="3" xfId="0" applyNumberFormat="1" applyFont="1" applyBorder="1" applyAlignment="1">
      <alignment horizontal="left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3" borderId="1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CAPS" xfId="1" xr:uid="{8510BE7F-9AE8-4322-A534-37D03B9AA85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899160" cy="799455"/>
    <xdr:pic>
      <xdr:nvPicPr>
        <xdr:cNvPr id="2" name="Picture 1">
          <a:extLst>
            <a:ext uri="{FF2B5EF4-FFF2-40B4-BE49-F238E27FC236}">
              <a16:creationId xmlns:a16="http://schemas.microsoft.com/office/drawing/2014/main" id="{5C2805C2-5444-41D8-BF6D-0C69FF9ED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42875"/>
          <a:ext cx="899160" cy="799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0AEE-3EC2-4D56-82C6-2F24364894F3}">
  <dimension ref="C1:P104"/>
  <sheetViews>
    <sheetView tabSelected="1" view="pageBreakPreview" zoomScaleNormal="75" zoomScaleSheetLayoutView="10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H15" sqref="H15"/>
    </sheetView>
  </sheetViews>
  <sheetFormatPr defaultColWidth="9.33203125" defaultRowHeight="13.5" customHeight="1" x14ac:dyDescent="0.2"/>
  <cols>
    <col min="1" max="2" width="1.6640625" style="1" customWidth="1"/>
    <col min="3" max="3" width="15.6640625" style="1" customWidth="1"/>
    <col min="4" max="4" width="62.6640625" style="1" customWidth="1"/>
    <col min="5" max="5" width="10.6640625" style="2" customWidth="1"/>
    <col min="6" max="6" width="18.6640625" style="1" customWidth="1"/>
    <col min="7" max="7" width="2.6640625" style="1" customWidth="1"/>
    <col min="8" max="8" width="15.6640625" style="2" customWidth="1"/>
    <col min="9" max="9" width="2.6640625" style="1" customWidth="1"/>
    <col min="10" max="10" width="22.6640625" style="4" customWidth="1"/>
    <col min="11" max="11" width="2.6640625" style="4" customWidth="1"/>
    <col min="12" max="12" width="10.6640625" style="2" customWidth="1"/>
    <col min="13" max="13" width="3.5" style="1" customWidth="1"/>
    <col min="14" max="14" width="20.6640625" style="1" customWidth="1"/>
    <col min="15" max="15" width="13.6640625" style="3" hidden="1" customWidth="1"/>
    <col min="16" max="16" width="2.6640625" style="3" hidden="1" customWidth="1"/>
    <col min="17" max="16384" width="9.33203125" style="1"/>
  </cols>
  <sheetData>
    <row r="1" spans="3:16" ht="7.5" customHeight="1" x14ac:dyDescent="0.2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64"/>
      <c r="P1" s="64"/>
    </row>
    <row r="2" spans="3:16" ht="21" thickBot="1" x14ac:dyDescent="0.35">
      <c r="C2" s="63"/>
      <c r="D2" s="84" t="s">
        <v>95</v>
      </c>
      <c r="E2" s="84"/>
      <c r="F2" s="84"/>
      <c r="G2" s="84"/>
      <c r="H2" s="84"/>
      <c r="I2" s="84"/>
      <c r="J2" s="84"/>
      <c r="K2" s="62"/>
      <c r="L2" s="83" t="s">
        <v>94</v>
      </c>
      <c r="M2" s="83"/>
      <c r="N2" s="61"/>
      <c r="O2" s="60"/>
      <c r="P2" s="60"/>
    </row>
    <row r="3" spans="3:16" ht="21" customHeight="1" thickBot="1" x14ac:dyDescent="0.25">
      <c r="C3" s="58"/>
      <c r="D3" s="57" t="s">
        <v>93</v>
      </c>
      <c r="E3" s="81"/>
      <c r="F3" s="81"/>
      <c r="G3" s="81"/>
      <c r="H3" s="81"/>
      <c r="I3" s="81"/>
      <c r="J3" s="81"/>
      <c r="K3" s="81"/>
      <c r="L3" s="81"/>
      <c r="M3" s="81"/>
      <c r="N3" s="59"/>
    </row>
    <row r="4" spans="3:16" ht="21" customHeight="1" thickBot="1" x14ac:dyDescent="0.25">
      <c r="C4" s="58"/>
      <c r="D4" s="57" t="s">
        <v>92</v>
      </c>
      <c r="E4" s="81"/>
      <c r="F4" s="81"/>
      <c r="G4" s="81"/>
      <c r="H4" s="81"/>
      <c r="I4" s="81"/>
      <c r="J4" s="81"/>
      <c r="K4" s="81"/>
      <c r="L4" s="81"/>
      <c r="M4" s="81"/>
      <c r="N4" s="56"/>
    </row>
    <row r="5" spans="3:16" ht="7.5" customHeight="1" thickBot="1" x14ac:dyDescent="0.25"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55"/>
      <c r="P5" s="55"/>
    </row>
    <row r="6" spans="3:16" ht="16.5" thickBot="1" x14ac:dyDescent="0.25">
      <c r="C6" s="54"/>
      <c r="D6" s="53"/>
      <c r="E6" s="53"/>
      <c r="F6" s="53"/>
      <c r="G6" s="53"/>
      <c r="H6" s="52" t="s">
        <v>91</v>
      </c>
      <c r="I6" s="68"/>
      <c r="J6" s="69"/>
      <c r="K6" s="70"/>
      <c r="L6" s="51" t="s">
        <v>90</v>
      </c>
      <c r="M6" s="71">
        <f ca="1">TODAY()</f>
        <v>45138</v>
      </c>
      <c r="N6" s="72"/>
      <c r="O6" s="44"/>
      <c r="P6" s="44"/>
    </row>
    <row r="7" spans="3:16" ht="15.75" thickBot="1" x14ac:dyDescent="0.25">
      <c r="C7" s="50" t="s">
        <v>89</v>
      </c>
      <c r="D7" s="48"/>
      <c r="E7" s="48" t="s">
        <v>88</v>
      </c>
      <c r="F7" s="49" t="s">
        <v>87</v>
      </c>
      <c r="G7" s="49"/>
      <c r="H7" s="47" t="s">
        <v>86</v>
      </c>
      <c r="I7" s="48"/>
      <c r="J7" s="46" t="s">
        <v>85</v>
      </c>
      <c r="K7" s="48"/>
      <c r="L7" s="47" t="s">
        <v>84</v>
      </c>
      <c r="M7" s="46"/>
      <c r="N7" s="45"/>
      <c r="O7" s="44"/>
      <c r="P7" s="44"/>
    </row>
    <row r="8" spans="3:16" ht="3" customHeight="1" x14ac:dyDescent="0.2"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34"/>
      <c r="P8" s="34"/>
    </row>
    <row r="9" spans="3:16" ht="15" customHeight="1" x14ac:dyDescent="0.2">
      <c r="C9" s="104" t="s">
        <v>83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33"/>
      <c r="P9" s="33"/>
    </row>
    <row r="10" spans="3:16" ht="15" customHeight="1" x14ac:dyDescent="0.2">
      <c r="C10" s="78" t="s">
        <v>82</v>
      </c>
      <c r="D10" s="79"/>
      <c r="E10" s="30" t="s">
        <v>9</v>
      </c>
      <c r="F10" s="29">
        <v>338</v>
      </c>
      <c r="G10" s="28"/>
      <c r="H10" s="27"/>
      <c r="I10" s="22"/>
      <c r="J10" s="26">
        <f t="shared" ref="J10:J31" si="0">F10*H10</f>
        <v>0</v>
      </c>
      <c r="K10" s="22"/>
      <c r="L10" s="85"/>
      <c r="M10" s="85"/>
      <c r="N10" s="86"/>
      <c r="O10" s="25"/>
      <c r="P10" s="25"/>
    </row>
    <row r="11" spans="3:16" ht="15" customHeight="1" x14ac:dyDescent="0.2">
      <c r="C11" s="78" t="s">
        <v>81</v>
      </c>
      <c r="D11" s="79"/>
      <c r="E11" s="30" t="s">
        <v>9</v>
      </c>
      <c r="F11" s="29">
        <v>338</v>
      </c>
      <c r="G11" s="28"/>
      <c r="H11" s="27"/>
      <c r="I11" s="22"/>
      <c r="J11" s="26">
        <f t="shared" si="0"/>
        <v>0</v>
      </c>
      <c r="K11" s="22"/>
      <c r="L11" s="85"/>
      <c r="M11" s="85"/>
      <c r="N11" s="86"/>
      <c r="O11" s="25"/>
      <c r="P11" s="25"/>
    </row>
    <row r="12" spans="3:16" ht="15" x14ac:dyDescent="0.2">
      <c r="C12" s="78" t="s">
        <v>80</v>
      </c>
      <c r="D12" s="79"/>
      <c r="E12" s="30" t="s">
        <v>9</v>
      </c>
      <c r="F12" s="29">
        <v>338</v>
      </c>
      <c r="G12" s="28"/>
      <c r="H12" s="27"/>
      <c r="I12" s="22"/>
      <c r="J12" s="26">
        <f t="shared" si="0"/>
        <v>0</v>
      </c>
      <c r="K12" s="22"/>
      <c r="L12" s="85"/>
      <c r="M12" s="85"/>
      <c r="N12" s="86"/>
      <c r="O12" s="25"/>
      <c r="P12" s="25"/>
    </row>
    <row r="13" spans="3:16" ht="15" x14ac:dyDescent="0.2">
      <c r="C13" s="78" t="s">
        <v>79</v>
      </c>
      <c r="D13" s="79"/>
      <c r="E13" s="30" t="s">
        <v>9</v>
      </c>
      <c r="F13" s="29">
        <v>338</v>
      </c>
      <c r="G13" s="28"/>
      <c r="H13" s="27"/>
      <c r="I13" s="22"/>
      <c r="J13" s="26">
        <f t="shared" si="0"/>
        <v>0</v>
      </c>
      <c r="K13" s="22"/>
      <c r="L13" s="85"/>
      <c r="M13" s="85"/>
      <c r="N13" s="86"/>
      <c r="O13" s="25"/>
      <c r="P13" s="25"/>
    </row>
    <row r="14" spans="3:16" ht="15" x14ac:dyDescent="0.2">
      <c r="C14" s="78" t="s">
        <v>78</v>
      </c>
      <c r="D14" s="79"/>
      <c r="E14" s="30" t="s">
        <v>9</v>
      </c>
      <c r="F14" s="29">
        <v>338</v>
      </c>
      <c r="G14" s="28"/>
      <c r="H14" s="27"/>
      <c r="I14" s="22"/>
      <c r="J14" s="26">
        <f t="shared" si="0"/>
        <v>0</v>
      </c>
      <c r="K14" s="22"/>
      <c r="L14" s="85"/>
      <c r="M14" s="85"/>
      <c r="N14" s="86"/>
      <c r="O14" s="25"/>
      <c r="P14" s="25"/>
    </row>
    <row r="15" spans="3:16" ht="15" x14ac:dyDescent="0.2">
      <c r="C15" s="78" t="s">
        <v>77</v>
      </c>
      <c r="D15" s="79"/>
      <c r="E15" s="30" t="s">
        <v>9</v>
      </c>
      <c r="F15" s="29">
        <v>338</v>
      </c>
      <c r="G15" s="28"/>
      <c r="H15" s="27"/>
      <c r="I15" s="22"/>
      <c r="J15" s="26">
        <f t="shared" si="0"/>
        <v>0</v>
      </c>
      <c r="K15" s="22"/>
      <c r="L15" s="85"/>
      <c r="M15" s="85"/>
      <c r="N15" s="86"/>
      <c r="O15" s="25"/>
      <c r="P15" s="25"/>
    </row>
    <row r="16" spans="3:16" ht="15" x14ac:dyDescent="0.2">
      <c r="C16" s="78" t="s">
        <v>76</v>
      </c>
      <c r="D16" s="79"/>
      <c r="E16" s="30" t="s">
        <v>9</v>
      </c>
      <c r="F16" s="29">
        <v>338</v>
      </c>
      <c r="G16" s="28"/>
      <c r="H16" s="27"/>
      <c r="I16" s="22"/>
      <c r="J16" s="26">
        <f t="shared" si="0"/>
        <v>0</v>
      </c>
      <c r="K16" s="22"/>
      <c r="L16" s="85"/>
      <c r="M16" s="85"/>
      <c r="N16" s="86"/>
      <c r="O16" s="25"/>
      <c r="P16" s="25"/>
    </row>
    <row r="17" spans="3:16" ht="15" x14ac:dyDescent="0.2">
      <c r="C17" s="78" t="s">
        <v>75</v>
      </c>
      <c r="D17" s="79"/>
      <c r="E17" s="30" t="s">
        <v>9</v>
      </c>
      <c r="F17" s="29">
        <v>437</v>
      </c>
      <c r="G17" s="28"/>
      <c r="H17" s="27"/>
      <c r="I17" s="22"/>
      <c r="J17" s="26">
        <f t="shared" si="0"/>
        <v>0</v>
      </c>
      <c r="K17" s="22"/>
      <c r="L17" s="85"/>
      <c r="M17" s="85"/>
      <c r="N17" s="86"/>
      <c r="O17" s="25"/>
      <c r="P17" s="25"/>
    </row>
    <row r="18" spans="3:16" ht="15" x14ac:dyDescent="0.2">
      <c r="C18" s="78" t="s">
        <v>74</v>
      </c>
      <c r="D18" s="79"/>
      <c r="E18" s="30" t="s">
        <v>9</v>
      </c>
      <c r="F18" s="29">
        <v>338</v>
      </c>
      <c r="G18" s="28"/>
      <c r="H18" s="27"/>
      <c r="I18" s="22"/>
      <c r="J18" s="26">
        <f t="shared" si="0"/>
        <v>0</v>
      </c>
      <c r="K18" s="22"/>
      <c r="L18" s="85"/>
      <c r="M18" s="85"/>
      <c r="N18" s="86"/>
      <c r="O18" s="25"/>
      <c r="P18" s="25"/>
    </row>
    <row r="19" spans="3:16" ht="15" x14ac:dyDescent="0.2">
      <c r="C19" s="78" t="s">
        <v>73</v>
      </c>
      <c r="D19" s="79"/>
      <c r="E19" s="30" t="s">
        <v>9</v>
      </c>
      <c r="F19" s="29">
        <v>683</v>
      </c>
      <c r="G19" s="28"/>
      <c r="H19" s="27"/>
      <c r="I19" s="22"/>
      <c r="J19" s="26">
        <f t="shared" si="0"/>
        <v>0</v>
      </c>
      <c r="K19" s="22"/>
      <c r="L19" s="85"/>
      <c r="M19" s="85"/>
      <c r="N19" s="86"/>
      <c r="O19" s="25"/>
      <c r="P19" s="25"/>
    </row>
    <row r="20" spans="3:16" ht="15" x14ac:dyDescent="0.2">
      <c r="C20" s="78" t="s">
        <v>72</v>
      </c>
      <c r="D20" s="79"/>
      <c r="E20" s="30" t="s">
        <v>9</v>
      </c>
      <c r="F20" s="29">
        <v>338</v>
      </c>
      <c r="G20" s="28"/>
      <c r="H20" s="27"/>
      <c r="I20" s="22"/>
      <c r="J20" s="26">
        <f t="shared" si="0"/>
        <v>0</v>
      </c>
      <c r="K20" s="22"/>
      <c r="L20" s="85"/>
      <c r="M20" s="85"/>
      <c r="N20" s="86"/>
      <c r="O20" s="25"/>
      <c r="P20" s="25"/>
    </row>
    <row r="21" spans="3:16" ht="15" x14ac:dyDescent="0.2">
      <c r="C21" s="78" t="s">
        <v>71</v>
      </c>
      <c r="D21" s="79"/>
      <c r="E21" s="30" t="s">
        <v>9</v>
      </c>
      <c r="F21" s="29">
        <v>193</v>
      </c>
      <c r="G21" s="28"/>
      <c r="H21" s="27"/>
      <c r="I21" s="22"/>
      <c r="J21" s="26">
        <f t="shared" si="0"/>
        <v>0</v>
      </c>
      <c r="K21" s="22"/>
      <c r="L21" s="85"/>
      <c r="M21" s="85"/>
      <c r="N21" s="86"/>
      <c r="O21" s="25"/>
      <c r="P21" s="25"/>
    </row>
    <row r="22" spans="3:16" ht="15" x14ac:dyDescent="0.2">
      <c r="C22" s="78" t="s">
        <v>70</v>
      </c>
      <c r="D22" s="79"/>
      <c r="E22" s="30" t="s">
        <v>9</v>
      </c>
      <c r="F22" s="29">
        <v>193</v>
      </c>
      <c r="G22" s="28"/>
      <c r="H22" s="27"/>
      <c r="I22" s="22"/>
      <c r="J22" s="26">
        <f t="shared" si="0"/>
        <v>0</v>
      </c>
      <c r="K22" s="22"/>
      <c r="L22" s="85"/>
      <c r="M22" s="85"/>
      <c r="N22" s="86"/>
      <c r="O22" s="25"/>
      <c r="P22" s="25"/>
    </row>
    <row r="23" spans="3:16" ht="15" x14ac:dyDescent="0.2">
      <c r="C23" s="78" t="s">
        <v>69</v>
      </c>
      <c r="D23" s="79"/>
      <c r="E23" s="30" t="s">
        <v>20</v>
      </c>
      <c r="F23" s="29">
        <v>431</v>
      </c>
      <c r="G23" s="28"/>
      <c r="H23" s="27"/>
      <c r="I23" s="22"/>
      <c r="J23" s="26">
        <f t="shared" si="0"/>
        <v>0</v>
      </c>
      <c r="K23" s="22"/>
      <c r="L23" s="85"/>
      <c r="M23" s="85"/>
      <c r="N23" s="86"/>
      <c r="O23" s="25"/>
      <c r="P23" s="25"/>
    </row>
    <row r="24" spans="3:16" ht="15" x14ac:dyDescent="0.2">
      <c r="C24" s="78" t="s">
        <v>68</v>
      </c>
      <c r="D24" s="79"/>
      <c r="E24" s="30" t="s">
        <v>67</v>
      </c>
      <c r="F24" s="29">
        <v>44</v>
      </c>
      <c r="G24" s="28"/>
      <c r="H24" s="43"/>
      <c r="I24" s="22"/>
      <c r="J24" s="26">
        <f t="shared" si="0"/>
        <v>0</v>
      </c>
      <c r="K24" s="22"/>
      <c r="L24" s="85"/>
      <c r="M24" s="85"/>
      <c r="N24" s="86"/>
      <c r="O24" s="25"/>
      <c r="P24" s="25"/>
    </row>
    <row r="25" spans="3:16" ht="15" customHeight="1" x14ac:dyDescent="0.2">
      <c r="C25" s="76" t="s">
        <v>66</v>
      </c>
      <c r="D25" s="77"/>
      <c r="E25" s="42" t="s">
        <v>9</v>
      </c>
      <c r="F25" s="41">
        <v>145</v>
      </c>
      <c r="G25" s="28"/>
      <c r="H25" s="27"/>
      <c r="I25" s="22"/>
      <c r="J25" s="26">
        <f t="shared" si="0"/>
        <v>0</v>
      </c>
      <c r="K25" s="22"/>
      <c r="L25" s="85"/>
      <c r="M25" s="85"/>
      <c r="N25" s="86"/>
      <c r="O25" s="25"/>
      <c r="P25" s="25"/>
    </row>
    <row r="26" spans="3:16" ht="15" x14ac:dyDescent="0.2">
      <c r="C26" s="78" t="s">
        <v>65</v>
      </c>
      <c r="D26" s="79"/>
      <c r="E26" s="30" t="s">
        <v>7</v>
      </c>
      <c r="F26" s="29">
        <v>145</v>
      </c>
      <c r="G26" s="28"/>
      <c r="H26" s="27"/>
      <c r="I26" s="22"/>
      <c r="J26" s="26">
        <f t="shared" si="0"/>
        <v>0</v>
      </c>
      <c r="K26" s="22"/>
      <c r="L26" s="85"/>
      <c r="M26" s="85"/>
      <c r="N26" s="86"/>
      <c r="O26" s="25"/>
      <c r="P26" s="25"/>
    </row>
    <row r="27" spans="3:16" ht="15" customHeight="1" x14ac:dyDescent="0.2">
      <c r="C27" s="78" t="s">
        <v>64</v>
      </c>
      <c r="D27" s="79"/>
      <c r="E27" s="30" t="s">
        <v>20</v>
      </c>
      <c r="F27" s="29">
        <v>145</v>
      </c>
      <c r="G27" s="28"/>
      <c r="H27" s="27"/>
      <c r="I27" s="22"/>
      <c r="J27" s="26">
        <f t="shared" si="0"/>
        <v>0</v>
      </c>
      <c r="K27" s="22"/>
      <c r="L27" s="85"/>
      <c r="M27" s="85"/>
      <c r="N27" s="86"/>
      <c r="O27" s="25"/>
      <c r="P27" s="25"/>
    </row>
    <row r="28" spans="3:16" ht="15" customHeight="1" x14ac:dyDescent="0.2">
      <c r="C28" s="78" t="s">
        <v>63</v>
      </c>
      <c r="D28" s="79"/>
      <c r="E28" s="30" t="s">
        <v>20</v>
      </c>
      <c r="F28" s="29">
        <v>333</v>
      </c>
      <c r="G28" s="28"/>
      <c r="H28" s="27"/>
      <c r="I28" s="22"/>
      <c r="J28" s="26">
        <f t="shared" si="0"/>
        <v>0</v>
      </c>
      <c r="K28" s="22"/>
      <c r="L28" s="85"/>
      <c r="M28" s="85"/>
      <c r="N28" s="86"/>
      <c r="O28" s="25"/>
      <c r="P28" s="25"/>
    </row>
    <row r="29" spans="3:16" ht="15" customHeight="1" x14ac:dyDescent="0.2">
      <c r="C29" s="78" t="s">
        <v>62</v>
      </c>
      <c r="D29" s="79"/>
      <c r="E29" s="30" t="s">
        <v>7</v>
      </c>
      <c r="F29" s="29">
        <v>661</v>
      </c>
      <c r="G29" s="28"/>
      <c r="H29" s="27"/>
      <c r="I29" s="22"/>
      <c r="J29" s="26">
        <f t="shared" si="0"/>
        <v>0</v>
      </c>
      <c r="K29" s="22"/>
      <c r="L29" s="85"/>
      <c r="M29" s="85"/>
      <c r="N29" s="86"/>
      <c r="O29" s="25"/>
      <c r="P29" s="25"/>
    </row>
    <row r="30" spans="3:16" ht="15" customHeight="1" x14ac:dyDescent="0.2">
      <c r="C30" s="78" t="s">
        <v>61</v>
      </c>
      <c r="D30" s="79"/>
      <c r="E30" s="30" t="s">
        <v>20</v>
      </c>
      <c r="F30" s="29">
        <v>10</v>
      </c>
      <c r="G30" s="28"/>
      <c r="H30" s="27"/>
      <c r="I30" s="22"/>
      <c r="J30" s="26">
        <f t="shared" si="0"/>
        <v>0</v>
      </c>
      <c r="K30" s="22"/>
      <c r="L30" s="85"/>
      <c r="M30" s="85"/>
      <c r="N30" s="86"/>
      <c r="O30" s="25"/>
      <c r="P30" s="25"/>
    </row>
    <row r="31" spans="3:16" ht="15" x14ac:dyDescent="0.2">
      <c r="C31" s="32" t="s">
        <v>6</v>
      </c>
      <c r="D31" s="31"/>
      <c r="E31" s="30" t="s">
        <v>5</v>
      </c>
      <c r="F31" s="29">
        <v>0</v>
      </c>
      <c r="G31" s="28"/>
      <c r="H31" s="27"/>
      <c r="I31" s="22"/>
      <c r="J31" s="26">
        <f t="shared" si="0"/>
        <v>0</v>
      </c>
      <c r="K31" s="22"/>
      <c r="L31" s="85"/>
      <c r="M31" s="85"/>
      <c r="N31" s="86"/>
      <c r="O31" s="25"/>
      <c r="P31" s="25"/>
    </row>
    <row r="32" spans="3:16" ht="15.6" customHeight="1" x14ac:dyDescent="0.25">
      <c r="C32" s="24"/>
      <c r="D32" s="95" t="s">
        <v>60</v>
      </c>
      <c r="E32" s="95"/>
      <c r="F32" s="95"/>
      <c r="G32" s="95"/>
      <c r="H32" s="95"/>
      <c r="I32" s="22"/>
      <c r="J32" s="23">
        <f>SUM(J10:J31)</f>
        <v>0</v>
      </c>
      <c r="K32" s="22"/>
      <c r="L32" s="85"/>
      <c r="M32" s="85"/>
      <c r="N32" s="86"/>
      <c r="O32" s="21"/>
      <c r="P32" s="21"/>
    </row>
    <row r="33" spans="3:16" s="19" customFormat="1" ht="3" customHeight="1" thickBot="1" x14ac:dyDescent="0.25"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20"/>
      <c r="P33" s="20"/>
    </row>
    <row r="34" spans="3:16" ht="3" customHeight="1" x14ac:dyDescent="0.2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34"/>
      <c r="P34" s="34"/>
    </row>
    <row r="35" spans="3:16" ht="15" customHeight="1" x14ac:dyDescent="0.2">
      <c r="C35" s="104" t="s">
        <v>59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33"/>
      <c r="P35" s="33"/>
    </row>
    <row r="36" spans="3:16" ht="15" customHeight="1" x14ac:dyDescent="0.2">
      <c r="C36" s="78" t="s">
        <v>58</v>
      </c>
      <c r="D36" s="79"/>
      <c r="E36" s="30" t="s">
        <v>5</v>
      </c>
      <c r="F36" s="29">
        <v>2994</v>
      </c>
      <c r="G36" s="28"/>
      <c r="H36" s="37"/>
      <c r="I36" s="22"/>
      <c r="J36" s="26">
        <f t="shared" ref="J36:J50" si="1">F36*H36</f>
        <v>0</v>
      </c>
      <c r="K36" s="22"/>
      <c r="L36" s="102"/>
      <c r="M36" s="102"/>
      <c r="N36" s="103"/>
      <c r="O36" s="25"/>
      <c r="P36" s="25"/>
    </row>
    <row r="37" spans="3:16" ht="15" customHeight="1" x14ac:dyDescent="0.2">
      <c r="C37" s="78" t="s">
        <v>57</v>
      </c>
      <c r="D37" s="79"/>
      <c r="E37" s="30" t="s">
        <v>7</v>
      </c>
      <c r="F37" s="29">
        <v>180</v>
      </c>
      <c r="G37" s="28"/>
      <c r="H37" s="27"/>
      <c r="I37" s="22"/>
      <c r="J37" s="26">
        <f t="shared" si="1"/>
        <v>0</v>
      </c>
      <c r="K37" s="22"/>
      <c r="L37" s="85"/>
      <c r="M37" s="85"/>
      <c r="N37" s="86"/>
      <c r="O37" s="25"/>
      <c r="P37" s="25"/>
    </row>
    <row r="38" spans="3:16" ht="15" customHeight="1" x14ac:dyDescent="0.2">
      <c r="C38" s="90" t="s">
        <v>56</v>
      </c>
      <c r="D38" s="91"/>
      <c r="E38" s="30" t="s">
        <v>20</v>
      </c>
      <c r="F38" s="29">
        <v>1477</v>
      </c>
      <c r="G38" s="28"/>
      <c r="H38" s="27"/>
      <c r="I38" s="22"/>
      <c r="J38" s="26">
        <f t="shared" si="1"/>
        <v>0</v>
      </c>
      <c r="K38" s="22"/>
      <c r="L38" s="85"/>
      <c r="M38" s="85"/>
      <c r="N38" s="86"/>
      <c r="O38" s="25"/>
      <c r="P38" s="25"/>
    </row>
    <row r="39" spans="3:16" ht="15" customHeight="1" x14ac:dyDescent="0.2">
      <c r="C39" s="90" t="s">
        <v>55</v>
      </c>
      <c r="D39" s="91"/>
      <c r="E39" s="30" t="s">
        <v>7</v>
      </c>
      <c r="F39" s="29">
        <v>111</v>
      </c>
      <c r="G39" s="28"/>
      <c r="H39" s="27"/>
      <c r="I39" s="22"/>
      <c r="J39" s="26">
        <f t="shared" si="1"/>
        <v>0</v>
      </c>
      <c r="K39" s="22"/>
      <c r="L39" s="85"/>
      <c r="M39" s="85"/>
      <c r="N39" s="86"/>
      <c r="O39" s="25"/>
      <c r="P39" s="25"/>
    </row>
    <row r="40" spans="3:16" ht="15" customHeight="1" x14ac:dyDescent="0.2">
      <c r="C40" s="90" t="s">
        <v>54</v>
      </c>
      <c r="D40" s="91"/>
      <c r="E40" s="30" t="s">
        <v>20</v>
      </c>
      <c r="F40" s="29">
        <v>369</v>
      </c>
      <c r="G40" s="28"/>
      <c r="H40" s="27"/>
      <c r="I40" s="22"/>
      <c r="J40" s="26">
        <f t="shared" si="1"/>
        <v>0</v>
      </c>
      <c r="K40" s="22"/>
      <c r="L40" s="85"/>
      <c r="M40" s="85"/>
      <c r="N40" s="86"/>
      <c r="O40" s="25"/>
      <c r="P40" s="25"/>
    </row>
    <row r="41" spans="3:16" ht="15" customHeight="1" x14ac:dyDescent="0.2">
      <c r="C41" s="90" t="s">
        <v>53</v>
      </c>
      <c r="D41" s="91"/>
      <c r="E41" s="30" t="s">
        <v>7</v>
      </c>
      <c r="F41" s="29">
        <v>111</v>
      </c>
      <c r="G41" s="28"/>
      <c r="H41" s="27"/>
      <c r="I41" s="22"/>
      <c r="J41" s="26">
        <f t="shared" si="1"/>
        <v>0</v>
      </c>
      <c r="K41" s="22"/>
      <c r="L41" s="85"/>
      <c r="M41" s="85"/>
      <c r="N41" s="86"/>
      <c r="O41" s="25"/>
      <c r="P41" s="25"/>
    </row>
    <row r="42" spans="3:16" ht="15" hidden="1" customHeight="1" x14ac:dyDescent="0.2">
      <c r="C42" s="96" t="s">
        <v>52</v>
      </c>
      <c r="D42" s="97"/>
      <c r="E42" s="30" t="s">
        <v>7</v>
      </c>
      <c r="F42" s="29">
        <v>145</v>
      </c>
      <c r="G42" s="28"/>
      <c r="H42" s="27"/>
      <c r="I42" s="22"/>
      <c r="J42" s="26">
        <f t="shared" si="1"/>
        <v>0</v>
      </c>
      <c r="K42" s="22"/>
      <c r="L42" s="65" t="s">
        <v>51</v>
      </c>
      <c r="M42" s="65"/>
      <c r="N42" s="66"/>
      <c r="O42" s="25"/>
      <c r="P42" s="25"/>
    </row>
    <row r="43" spans="3:16" ht="15" customHeight="1" x14ac:dyDescent="0.2">
      <c r="C43" s="78" t="s">
        <v>50</v>
      </c>
      <c r="D43" s="79"/>
      <c r="E43" s="30" t="s">
        <v>5</v>
      </c>
      <c r="F43" s="29">
        <v>443</v>
      </c>
      <c r="G43" s="28"/>
      <c r="H43" s="37"/>
      <c r="I43" s="22"/>
      <c r="J43" s="26">
        <f t="shared" si="1"/>
        <v>0</v>
      </c>
      <c r="K43" s="22"/>
      <c r="L43" s="85"/>
      <c r="M43" s="85"/>
      <c r="N43" s="86"/>
      <c r="O43" s="25"/>
      <c r="P43" s="25"/>
    </row>
    <row r="44" spans="3:16" ht="15" customHeight="1" x14ac:dyDescent="0.2">
      <c r="C44" s="78" t="s">
        <v>49</v>
      </c>
      <c r="D44" s="79"/>
      <c r="E44" s="30" t="s">
        <v>7</v>
      </c>
      <c r="F44" s="29">
        <v>111</v>
      </c>
      <c r="G44" s="28"/>
      <c r="H44" s="27"/>
      <c r="I44" s="22"/>
      <c r="J44" s="26">
        <f t="shared" si="1"/>
        <v>0</v>
      </c>
      <c r="K44" s="22"/>
      <c r="L44" s="85"/>
      <c r="M44" s="85"/>
      <c r="N44" s="86"/>
      <c r="O44" s="25"/>
      <c r="P44" s="25"/>
    </row>
    <row r="45" spans="3:16" ht="15" customHeight="1" x14ac:dyDescent="0.2">
      <c r="C45" s="78" t="s">
        <v>48</v>
      </c>
      <c r="D45" s="79"/>
      <c r="E45" s="30" t="s">
        <v>7</v>
      </c>
      <c r="F45" s="29">
        <v>111</v>
      </c>
      <c r="G45" s="28"/>
      <c r="H45" s="27"/>
      <c r="I45" s="22"/>
      <c r="J45" s="26">
        <f t="shared" si="1"/>
        <v>0</v>
      </c>
      <c r="K45" s="22"/>
      <c r="L45" s="85"/>
      <c r="M45" s="85"/>
      <c r="N45" s="86"/>
      <c r="O45" s="25"/>
      <c r="P45" s="25"/>
    </row>
    <row r="46" spans="3:16" ht="15" customHeight="1" x14ac:dyDescent="0.2">
      <c r="C46" s="78" t="s">
        <v>47</v>
      </c>
      <c r="D46" s="79"/>
      <c r="E46" s="30" t="s">
        <v>20</v>
      </c>
      <c r="F46" s="29">
        <v>370</v>
      </c>
      <c r="G46" s="28"/>
      <c r="H46" s="27"/>
      <c r="I46" s="22"/>
      <c r="J46" s="26">
        <f t="shared" si="1"/>
        <v>0</v>
      </c>
      <c r="K46" s="22"/>
      <c r="L46" s="85"/>
      <c r="M46" s="85"/>
      <c r="N46" s="86"/>
      <c r="O46" s="25"/>
      <c r="P46" s="25"/>
    </row>
    <row r="47" spans="3:16" ht="15" customHeight="1" x14ac:dyDescent="0.2">
      <c r="C47" s="78" t="s">
        <v>46</v>
      </c>
      <c r="D47" s="79"/>
      <c r="E47" s="30" t="s">
        <v>7</v>
      </c>
      <c r="F47" s="29">
        <v>120</v>
      </c>
      <c r="G47" s="28"/>
      <c r="H47" s="27"/>
      <c r="I47" s="22"/>
      <c r="J47" s="26">
        <f t="shared" si="1"/>
        <v>0</v>
      </c>
      <c r="K47" s="22"/>
      <c r="L47" s="85"/>
      <c r="M47" s="85"/>
      <c r="N47" s="86"/>
      <c r="O47" s="25"/>
      <c r="P47" s="25"/>
    </row>
    <row r="48" spans="3:16" ht="15" customHeight="1" x14ac:dyDescent="0.2">
      <c r="C48" s="78" t="s">
        <v>45</v>
      </c>
      <c r="D48" s="79"/>
      <c r="E48" s="30" t="s">
        <v>20</v>
      </c>
      <c r="F48" s="29">
        <v>369</v>
      </c>
      <c r="G48" s="28"/>
      <c r="H48" s="27"/>
      <c r="I48" s="22"/>
      <c r="J48" s="26">
        <f t="shared" si="1"/>
        <v>0</v>
      </c>
      <c r="K48" s="22"/>
      <c r="L48" s="85"/>
      <c r="M48" s="85"/>
      <c r="N48" s="86"/>
      <c r="O48" s="25"/>
      <c r="P48" s="25"/>
    </row>
    <row r="49" spans="3:16" ht="15" customHeight="1" x14ac:dyDescent="0.2">
      <c r="C49" s="78" t="s">
        <v>44</v>
      </c>
      <c r="D49" s="79"/>
      <c r="E49" s="30" t="s">
        <v>7</v>
      </c>
      <c r="F49" s="29">
        <v>111</v>
      </c>
      <c r="G49" s="28"/>
      <c r="H49" s="27"/>
      <c r="I49" s="22"/>
      <c r="J49" s="26">
        <f t="shared" si="1"/>
        <v>0</v>
      </c>
      <c r="K49" s="22"/>
      <c r="L49" s="85"/>
      <c r="M49" s="85"/>
      <c r="N49" s="86"/>
      <c r="O49" s="25"/>
      <c r="P49" s="25"/>
    </row>
    <row r="50" spans="3:16" ht="15" x14ac:dyDescent="0.2">
      <c r="C50" s="32" t="s">
        <v>6</v>
      </c>
      <c r="D50" s="31"/>
      <c r="E50" s="30" t="s">
        <v>5</v>
      </c>
      <c r="F50" s="29">
        <v>0</v>
      </c>
      <c r="G50" s="28"/>
      <c r="H50" s="27"/>
      <c r="I50" s="22"/>
      <c r="J50" s="26">
        <f t="shared" si="1"/>
        <v>0</v>
      </c>
      <c r="K50" s="22"/>
      <c r="L50" s="85"/>
      <c r="M50" s="85"/>
      <c r="N50" s="86"/>
      <c r="O50" s="25"/>
      <c r="P50" s="25"/>
    </row>
    <row r="51" spans="3:16" ht="15.6" customHeight="1" x14ac:dyDescent="0.25">
      <c r="C51" s="24"/>
      <c r="D51" s="95" t="s">
        <v>43</v>
      </c>
      <c r="E51" s="95"/>
      <c r="F51" s="95"/>
      <c r="G51" s="95"/>
      <c r="H51" s="95"/>
      <c r="I51" s="22"/>
      <c r="J51" s="23">
        <f>SUM(J36:J50)</f>
        <v>0</v>
      </c>
      <c r="K51" s="22"/>
      <c r="L51" s="85"/>
      <c r="M51" s="85"/>
      <c r="N51" s="86"/>
      <c r="O51" s="21"/>
      <c r="P51" s="21"/>
    </row>
    <row r="52" spans="3:16" s="19" customFormat="1" ht="3" customHeight="1" thickBot="1" x14ac:dyDescent="0.25"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  <c r="O52" s="20"/>
      <c r="P52" s="20"/>
    </row>
    <row r="53" spans="3:16" ht="3" customHeight="1" x14ac:dyDescent="0.2">
      <c r="C53" s="107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9"/>
      <c r="O53" s="40"/>
      <c r="P53" s="40"/>
    </row>
    <row r="54" spans="3:16" ht="15" customHeight="1" x14ac:dyDescent="0.2">
      <c r="C54" s="104" t="s">
        <v>42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  <c r="O54" s="33"/>
      <c r="P54" s="33"/>
    </row>
    <row r="55" spans="3:16" ht="15" customHeight="1" x14ac:dyDescent="0.2">
      <c r="C55" s="78" t="s">
        <v>41</v>
      </c>
      <c r="D55" s="79"/>
      <c r="E55" s="30" t="s">
        <v>20</v>
      </c>
      <c r="F55" s="29">
        <v>2105</v>
      </c>
      <c r="G55" s="28"/>
      <c r="H55" s="37"/>
      <c r="I55" s="22"/>
      <c r="J55" s="26">
        <f t="shared" ref="J55:J65" si="2">F55*H55</f>
        <v>0</v>
      </c>
      <c r="K55" s="22"/>
      <c r="L55" s="102"/>
      <c r="M55" s="102"/>
      <c r="N55" s="103"/>
      <c r="O55" s="25">
        <f>IF(L55&gt;0,((F55*L55)+800),0)</f>
        <v>0</v>
      </c>
      <c r="P55" s="25"/>
    </row>
    <row r="56" spans="3:16" ht="15" customHeight="1" x14ac:dyDescent="0.2">
      <c r="C56" s="78" t="s">
        <v>40</v>
      </c>
      <c r="D56" s="79"/>
      <c r="E56" s="30" t="s">
        <v>7</v>
      </c>
      <c r="F56" s="29">
        <v>220</v>
      </c>
      <c r="G56" s="28"/>
      <c r="H56" s="27"/>
      <c r="I56" s="22"/>
      <c r="J56" s="26">
        <f t="shared" si="2"/>
        <v>0</v>
      </c>
      <c r="K56" s="22"/>
      <c r="L56" s="85"/>
      <c r="M56" s="85"/>
      <c r="N56" s="86"/>
      <c r="O56" s="25">
        <f>F56*L56</f>
        <v>0</v>
      </c>
      <c r="P56" s="25"/>
    </row>
    <row r="57" spans="3:16" ht="15" customHeight="1" x14ac:dyDescent="0.2">
      <c r="C57" s="78" t="s">
        <v>39</v>
      </c>
      <c r="D57" s="79"/>
      <c r="E57" s="30" t="s">
        <v>20</v>
      </c>
      <c r="F57" s="29">
        <v>1115</v>
      </c>
      <c r="G57" s="28"/>
      <c r="H57" s="27"/>
      <c r="I57" s="22"/>
      <c r="J57" s="26">
        <f t="shared" si="2"/>
        <v>0</v>
      </c>
      <c r="K57" s="22"/>
      <c r="L57" s="85"/>
      <c r="M57" s="85"/>
      <c r="N57" s="86"/>
      <c r="O57" s="39">
        <f t="shared" ref="O57:O65" si="3">IF(L57="Y",1,0)</f>
        <v>0</v>
      </c>
      <c r="P57" s="39"/>
    </row>
    <row r="58" spans="3:16" ht="15" x14ac:dyDescent="0.2">
      <c r="C58" s="90" t="s">
        <v>38</v>
      </c>
      <c r="D58" s="91"/>
      <c r="E58" s="30" t="s">
        <v>9</v>
      </c>
      <c r="F58" s="29">
        <v>308</v>
      </c>
      <c r="G58" s="28"/>
      <c r="H58" s="27"/>
      <c r="I58" s="22"/>
      <c r="J58" s="26">
        <f t="shared" si="2"/>
        <v>0</v>
      </c>
      <c r="K58" s="22"/>
      <c r="L58" s="85"/>
      <c r="M58" s="85"/>
      <c r="N58" s="86"/>
      <c r="O58" s="39">
        <f t="shared" si="3"/>
        <v>0</v>
      </c>
      <c r="P58" s="39"/>
    </row>
    <row r="59" spans="3:16" ht="15" x14ac:dyDescent="0.2">
      <c r="C59" s="90" t="s">
        <v>37</v>
      </c>
      <c r="D59" s="91"/>
      <c r="E59" s="30" t="s">
        <v>20</v>
      </c>
      <c r="F59" s="29">
        <v>732</v>
      </c>
      <c r="G59" s="28"/>
      <c r="H59" s="27"/>
      <c r="I59" s="22"/>
      <c r="J59" s="26">
        <f t="shared" si="2"/>
        <v>0</v>
      </c>
      <c r="K59" s="22"/>
      <c r="L59" s="85"/>
      <c r="M59" s="85"/>
      <c r="N59" s="86"/>
      <c r="O59" s="39">
        <f t="shared" si="3"/>
        <v>0</v>
      </c>
      <c r="P59" s="39"/>
    </row>
    <row r="60" spans="3:16" ht="15" x14ac:dyDescent="0.2">
      <c r="C60" s="90" t="s">
        <v>36</v>
      </c>
      <c r="D60" s="91"/>
      <c r="E60" s="30" t="s">
        <v>9</v>
      </c>
      <c r="F60" s="29">
        <v>252</v>
      </c>
      <c r="G60" s="28"/>
      <c r="H60" s="27"/>
      <c r="I60" s="22"/>
      <c r="J60" s="26">
        <f t="shared" si="2"/>
        <v>0</v>
      </c>
      <c r="K60" s="22"/>
      <c r="L60" s="85"/>
      <c r="M60" s="85"/>
      <c r="N60" s="86"/>
      <c r="O60" s="39">
        <f t="shared" si="3"/>
        <v>0</v>
      </c>
      <c r="P60" s="39"/>
    </row>
    <row r="61" spans="3:16" ht="15" x14ac:dyDescent="0.2">
      <c r="C61" s="90" t="s">
        <v>35</v>
      </c>
      <c r="D61" s="91"/>
      <c r="E61" s="30" t="s">
        <v>20</v>
      </c>
      <c r="F61" s="29">
        <v>1115</v>
      </c>
      <c r="G61" s="28"/>
      <c r="H61" s="27"/>
      <c r="I61" s="22"/>
      <c r="J61" s="26">
        <f t="shared" si="2"/>
        <v>0</v>
      </c>
      <c r="K61" s="22"/>
      <c r="L61" s="85"/>
      <c r="M61" s="85"/>
      <c r="N61" s="86"/>
      <c r="O61" s="39">
        <f t="shared" si="3"/>
        <v>0</v>
      </c>
      <c r="P61" s="39"/>
    </row>
    <row r="62" spans="3:16" ht="15" x14ac:dyDescent="0.2">
      <c r="C62" s="90" t="s">
        <v>34</v>
      </c>
      <c r="D62" s="91"/>
      <c r="E62" s="30" t="s">
        <v>9</v>
      </c>
      <c r="F62" s="29">
        <v>308</v>
      </c>
      <c r="G62" s="28"/>
      <c r="H62" s="27"/>
      <c r="I62" s="22"/>
      <c r="J62" s="26">
        <f t="shared" si="2"/>
        <v>0</v>
      </c>
      <c r="K62" s="22"/>
      <c r="L62" s="85"/>
      <c r="M62" s="85"/>
      <c r="N62" s="86"/>
      <c r="O62" s="39">
        <f t="shared" si="3"/>
        <v>0</v>
      </c>
      <c r="P62" s="39"/>
    </row>
    <row r="63" spans="3:16" ht="15" x14ac:dyDescent="0.2">
      <c r="C63" s="90" t="s">
        <v>33</v>
      </c>
      <c r="D63" s="91"/>
      <c r="E63" s="30" t="s">
        <v>20</v>
      </c>
      <c r="F63" s="29">
        <v>971</v>
      </c>
      <c r="G63" s="28"/>
      <c r="H63" s="27"/>
      <c r="I63" s="22"/>
      <c r="J63" s="26">
        <f t="shared" si="2"/>
        <v>0</v>
      </c>
      <c r="K63" s="22"/>
      <c r="L63" s="85"/>
      <c r="M63" s="85"/>
      <c r="N63" s="86"/>
      <c r="O63" s="39">
        <f t="shared" si="3"/>
        <v>0</v>
      </c>
      <c r="P63" s="39"/>
    </row>
    <row r="64" spans="3:16" ht="15" x14ac:dyDescent="0.2">
      <c r="C64" s="90" t="s">
        <v>32</v>
      </c>
      <c r="D64" s="91"/>
      <c r="E64" s="30" t="s">
        <v>20</v>
      </c>
      <c r="F64" s="29">
        <v>2615</v>
      </c>
      <c r="G64" s="28"/>
      <c r="H64" s="27"/>
      <c r="I64" s="22"/>
      <c r="J64" s="26">
        <f t="shared" si="2"/>
        <v>0</v>
      </c>
      <c r="K64" s="22"/>
      <c r="L64" s="85"/>
      <c r="M64" s="85"/>
      <c r="N64" s="86"/>
      <c r="O64" s="39">
        <f t="shared" si="3"/>
        <v>0</v>
      </c>
      <c r="P64" s="39"/>
    </row>
    <row r="65" spans="3:16" ht="15" x14ac:dyDescent="0.2">
      <c r="C65" s="90" t="s">
        <v>31</v>
      </c>
      <c r="D65" s="91"/>
      <c r="E65" s="30" t="s">
        <v>7</v>
      </c>
      <c r="F65" s="29">
        <v>128</v>
      </c>
      <c r="G65" s="28"/>
      <c r="H65" s="27"/>
      <c r="I65" s="22"/>
      <c r="J65" s="26">
        <f t="shared" si="2"/>
        <v>0</v>
      </c>
      <c r="K65" s="22"/>
      <c r="L65" s="85"/>
      <c r="M65" s="85"/>
      <c r="N65" s="86"/>
      <c r="O65" s="39">
        <f t="shared" si="3"/>
        <v>0</v>
      </c>
      <c r="P65" s="39"/>
    </row>
    <row r="66" spans="3:16" ht="15" x14ac:dyDescent="0.2">
      <c r="C66" s="90" t="s">
        <v>30</v>
      </c>
      <c r="D66" s="91"/>
      <c r="E66" s="30" t="s">
        <v>20</v>
      </c>
      <c r="F66" s="29"/>
      <c r="G66" s="28"/>
      <c r="H66" s="27"/>
      <c r="I66" s="22"/>
      <c r="J66" s="26">
        <f>IF(H66=0,0,((14*1)+((H66-1)*10)))</f>
        <v>0</v>
      </c>
      <c r="K66" s="22"/>
      <c r="L66" s="85"/>
      <c r="M66" s="85"/>
      <c r="N66" s="86"/>
      <c r="O66" s="39"/>
      <c r="P66" s="39"/>
    </row>
    <row r="67" spans="3:16" ht="15" x14ac:dyDescent="0.2">
      <c r="C67" s="32" t="s">
        <v>6</v>
      </c>
      <c r="D67" s="31" t="s">
        <v>29</v>
      </c>
      <c r="E67" s="30" t="s">
        <v>5</v>
      </c>
      <c r="F67" s="29">
        <v>102</v>
      </c>
      <c r="G67" s="28"/>
      <c r="H67" s="27"/>
      <c r="I67" s="22"/>
      <c r="J67" s="26">
        <f>F67*H67</f>
        <v>0</v>
      </c>
      <c r="K67" s="22"/>
      <c r="L67" s="85"/>
      <c r="M67" s="85"/>
      <c r="N67" s="86"/>
      <c r="O67" s="25"/>
      <c r="P67" s="25"/>
    </row>
    <row r="68" spans="3:16" ht="15.75" customHeight="1" x14ac:dyDescent="0.25">
      <c r="C68" s="24"/>
      <c r="D68" s="95" t="s">
        <v>28</v>
      </c>
      <c r="E68" s="95"/>
      <c r="F68" s="95"/>
      <c r="G68" s="95"/>
      <c r="H68" s="95"/>
      <c r="I68" s="22"/>
      <c r="J68" s="23">
        <f>SUM(J55:J67)</f>
        <v>0</v>
      </c>
      <c r="K68" s="22"/>
      <c r="L68" s="100"/>
      <c r="M68" s="100"/>
      <c r="N68" s="101"/>
      <c r="O68" s="21"/>
      <c r="P68" s="21"/>
    </row>
    <row r="69" spans="3:16" ht="3" customHeight="1" thickBot="1" x14ac:dyDescent="0.3">
      <c r="C69" s="87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38"/>
      <c r="P69" s="38"/>
    </row>
    <row r="70" spans="3:16" ht="3" customHeight="1" x14ac:dyDescent="0.2">
      <c r="C70" s="73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5"/>
      <c r="O70" s="34"/>
      <c r="P70" s="34"/>
    </row>
    <row r="71" spans="3:16" ht="15" customHeight="1" x14ac:dyDescent="0.2">
      <c r="C71" s="104" t="s">
        <v>27</v>
      </c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6"/>
      <c r="O71" s="33"/>
      <c r="P71" s="33"/>
    </row>
    <row r="72" spans="3:16" ht="15" customHeight="1" x14ac:dyDescent="0.2">
      <c r="C72" s="78" t="s">
        <v>26</v>
      </c>
      <c r="D72" s="79"/>
      <c r="E72" s="30" t="s">
        <v>9</v>
      </c>
      <c r="F72" s="29">
        <v>145</v>
      </c>
      <c r="G72" s="28"/>
      <c r="H72" s="37"/>
      <c r="I72" s="22"/>
      <c r="J72" s="26">
        <f>F72*H72</f>
        <v>0</v>
      </c>
      <c r="K72" s="22"/>
      <c r="L72" s="102"/>
      <c r="M72" s="102"/>
      <c r="N72" s="103"/>
      <c r="O72" s="25"/>
      <c r="P72" s="25"/>
    </row>
    <row r="73" spans="3:16" ht="15" customHeight="1" x14ac:dyDescent="0.2">
      <c r="C73" s="78" t="s">
        <v>25</v>
      </c>
      <c r="D73" s="79"/>
      <c r="E73" s="30" t="s">
        <v>9</v>
      </c>
      <c r="F73" s="29">
        <v>73</v>
      </c>
      <c r="G73" s="28"/>
      <c r="H73" s="27"/>
      <c r="I73" s="22"/>
      <c r="J73" s="26">
        <f>F73*H73</f>
        <v>0</v>
      </c>
      <c r="K73" s="22"/>
      <c r="L73" s="85"/>
      <c r="M73" s="85"/>
      <c r="N73" s="86"/>
      <c r="O73" s="25"/>
      <c r="P73" s="25"/>
    </row>
    <row r="74" spans="3:16" ht="15" customHeight="1" x14ac:dyDescent="0.2">
      <c r="C74" s="78" t="s">
        <v>24</v>
      </c>
      <c r="D74" s="79"/>
      <c r="E74" s="30" t="s">
        <v>9</v>
      </c>
      <c r="F74" s="29">
        <v>73</v>
      </c>
      <c r="G74" s="28"/>
      <c r="H74" s="27"/>
      <c r="I74" s="22"/>
      <c r="J74" s="26">
        <f>F74*H74</f>
        <v>0</v>
      </c>
      <c r="K74" s="22"/>
      <c r="L74" s="85"/>
      <c r="M74" s="85"/>
      <c r="N74" s="86"/>
      <c r="O74" s="25"/>
      <c r="P74" s="25"/>
    </row>
    <row r="75" spans="3:16" ht="15" x14ac:dyDescent="0.2">
      <c r="C75" s="32" t="s">
        <v>6</v>
      </c>
      <c r="D75" s="31"/>
      <c r="E75" s="30" t="s">
        <v>5</v>
      </c>
      <c r="F75" s="29">
        <v>0</v>
      </c>
      <c r="G75" s="28"/>
      <c r="H75" s="27"/>
      <c r="I75" s="22"/>
      <c r="J75" s="26">
        <f>F75*H75</f>
        <v>0</v>
      </c>
      <c r="K75" s="22"/>
      <c r="L75" s="85"/>
      <c r="M75" s="85"/>
      <c r="N75" s="86"/>
      <c r="O75" s="25"/>
      <c r="P75" s="25"/>
    </row>
    <row r="76" spans="3:16" ht="15.6" customHeight="1" x14ac:dyDescent="0.25">
      <c r="C76" s="24"/>
      <c r="D76" s="95" t="s">
        <v>23</v>
      </c>
      <c r="E76" s="95"/>
      <c r="F76" s="95"/>
      <c r="G76" s="95"/>
      <c r="H76" s="95"/>
      <c r="I76" s="22"/>
      <c r="J76" s="23">
        <f>SUM(J72:J75)</f>
        <v>0</v>
      </c>
      <c r="K76" s="22"/>
      <c r="L76" s="100"/>
      <c r="M76" s="100"/>
      <c r="N76" s="101"/>
      <c r="O76" s="21"/>
      <c r="P76" s="21"/>
    </row>
    <row r="77" spans="3:16" s="19" customFormat="1" ht="3" customHeight="1" thickBot="1" x14ac:dyDescent="0.25">
      <c r="C77" s="92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4"/>
      <c r="O77" s="20"/>
      <c r="P77" s="20"/>
    </row>
    <row r="78" spans="3:16" ht="3" customHeight="1" x14ac:dyDescent="0.2">
      <c r="C78" s="73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5"/>
      <c r="O78" s="34"/>
      <c r="P78" s="34"/>
    </row>
    <row r="79" spans="3:16" ht="15" customHeight="1" x14ac:dyDescent="0.2">
      <c r="C79" s="104" t="s">
        <v>22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  <c r="O79" s="33"/>
      <c r="P79" s="33"/>
    </row>
    <row r="80" spans="3:16" ht="15" customHeight="1" x14ac:dyDescent="0.2">
      <c r="C80" s="78" t="s">
        <v>21</v>
      </c>
      <c r="D80" s="79"/>
      <c r="E80" s="30" t="s">
        <v>20</v>
      </c>
      <c r="F80" s="29">
        <v>50</v>
      </c>
      <c r="G80" s="28"/>
      <c r="H80" s="36"/>
      <c r="I80" s="22"/>
      <c r="J80" s="26">
        <f t="shared" ref="J80:J87" si="4">F80*H80</f>
        <v>0</v>
      </c>
      <c r="K80" s="22"/>
      <c r="L80" s="102"/>
      <c r="M80" s="102"/>
      <c r="N80" s="103"/>
      <c r="O80" s="25"/>
      <c r="P80" s="25"/>
    </row>
    <row r="81" spans="3:16" ht="15" customHeight="1" x14ac:dyDescent="0.2">
      <c r="C81" s="78" t="s">
        <v>19</v>
      </c>
      <c r="D81" s="79"/>
      <c r="E81" s="30" t="s">
        <v>18</v>
      </c>
      <c r="F81" s="29">
        <v>22</v>
      </c>
      <c r="G81" s="28"/>
      <c r="H81" s="35"/>
      <c r="I81" s="22"/>
      <c r="J81" s="26">
        <f t="shared" si="4"/>
        <v>0</v>
      </c>
      <c r="K81" s="22"/>
      <c r="L81" s="85"/>
      <c r="M81" s="85"/>
      <c r="N81" s="86"/>
      <c r="O81" s="25"/>
      <c r="P81" s="25"/>
    </row>
    <row r="82" spans="3:16" ht="15" customHeight="1" x14ac:dyDescent="0.2">
      <c r="C82" s="78" t="s">
        <v>17</v>
      </c>
      <c r="D82" s="79"/>
      <c r="E82" s="30" t="s">
        <v>7</v>
      </c>
      <c r="F82" s="29">
        <v>111</v>
      </c>
      <c r="G82" s="28"/>
      <c r="H82" s="35"/>
      <c r="I82" s="22"/>
      <c r="J82" s="26">
        <f t="shared" si="4"/>
        <v>0</v>
      </c>
      <c r="K82" s="22"/>
      <c r="L82" s="85"/>
      <c r="M82" s="85"/>
      <c r="N82" s="86"/>
      <c r="O82" s="25"/>
      <c r="P82" s="25"/>
    </row>
    <row r="83" spans="3:16" ht="15" customHeight="1" x14ac:dyDescent="0.2">
      <c r="C83" s="78" t="s">
        <v>16</v>
      </c>
      <c r="D83" s="79"/>
      <c r="E83" s="30" t="s">
        <v>7</v>
      </c>
      <c r="F83" s="29">
        <v>88</v>
      </c>
      <c r="G83" s="28"/>
      <c r="H83" s="35"/>
      <c r="I83" s="22"/>
      <c r="J83" s="26">
        <f t="shared" si="4"/>
        <v>0</v>
      </c>
      <c r="K83" s="22"/>
      <c r="L83" s="85"/>
      <c r="M83" s="85"/>
      <c r="N83" s="86"/>
      <c r="O83" s="25"/>
      <c r="P83" s="25"/>
    </row>
    <row r="84" spans="3:16" ht="15" customHeight="1" x14ac:dyDescent="0.2">
      <c r="C84" s="78" t="s">
        <v>15</v>
      </c>
      <c r="D84" s="79"/>
      <c r="E84" s="30" t="s">
        <v>7</v>
      </c>
      <c r="F84" s="29">
        <v>132</v>
      </c>
      <c r="G84" s="28"/>
      <c r="H84" s="35"/>
      <c r="I84" s="22"/>
      <c r="J84" s="26">
        <f t="shared" si="4"/>
        <v>0</v>
      </c>
      <c r="K84" s="22"/>
      <c r="L84" s="85"/>
      <c r="M84" s="85"/>
      <c r="N84" s="86"/>
      <c r="O84" s="25"/>
      <c r="P84" s="25"/>
    </row>
    <row r="85" spans="3:16" ht="15" customHeight="1" x14ac:dyDescent="0.2">
      <c r="C85" s="78" t="s">
        <v>14</v>
      </c>
      <c r="D85" s="79"/>
      <c r="E85" s="30" t="s">
        <v>7</v>
      </c>
      <c r="F85" s="29">
        <v>0</v>
      </c>
      <c r="G85" s="28"/>
      <c r="H85" s="35"/>
      <c r="I85" s="22"/>
      <c r="J85" s="26">
        <f t="shared" si="4"/>
        <v>0</v>
      </c>
      <c r="K85" s="22"/>
      <c r="L85" s="85"/>
      <c r="M85" s="85"/>
      <c r="N85" s="86"/>
      <c r="O85" s="25"/>
      <c r="P85" s="25"/>
    </row>
    <row r="86" spans="3:16" ht="15" customHeight="1" x14ac:dyDescent="0.2">
      <c r="C86" s="78" t="s">
        <v>13</v>
      </c>
      <c r="D86" s="79"/>
      <c r="E86" s="30" t="s">
        <v>7</v>
      </c>
      <c r="F86" s="29">
        <v>88</v>
      </c>
      <c r="G86" s="28"/>
      <c r="H86" s="35"/>
      <c r="I86" s="22"/>
      <c r="J86" s="26">
        <f t="shared" si="4"/>
        <v>0</v>
      </c>
      <c r="K86" s="22"/>
      <c r="L86" s="85"/>
      <c r="M86" s="85"/>
      <c r="N86" s="86"/>
      <c r="O86" s="25"/>
      <c r="P86" s="25"/>
    </row>
    <row r="87" spans="3:16" ht="15" x14ac:dyDescent="0.2">
      <c r="C87" s="32" t="s">
        <v>6</v>
      </c>
      <c r="D87" s="31"/>
      <c r="E87" s="30" t="s">
        <v>5</v>
      </c>
      <c r="F87" s="29">
        <v>0</v>
      </c>
      <c r="G87" s="28"/>
      <c r="H87" s="35"/>
      <c r="I87" s="22"/>
      <c r="J87" s="26">
        <f t="shared" si="4"/>
        <v>0</v>
      </c>
      <c r="K87" s="22"/>
      <c r="L87" s="85"/>
      <c r="M87" s="85"/>
      <c r="N87" s="86"/>
      <c r="O87" s="25"/>
      <c r="P87" s="25"/>
    </row>
    <row r="88" spans="3:16" ht="15.6" customHeight="1" x14ac:dyDescent="0.25">
      <c r="C88" s="24"/>
      <c r="D88" s="95" t="s">
        <v>12</v>
      </c>
      <c r="E88" s="95"/>
      <c r="F88" s="95"/>
      <c r="G88" s="95"/>
      <c r="H88" s="95"/>
      <c r="I88" s="22"/>
      <c r="J88" s="23">
        <f>SUM(J80:J87)</f>
        <v>0</v>
      </c>
      <c r="K88" s="22"/>
      <c r="L88" s="100"/>
      <c r="M88" s="100"/>
      <c r="N88" s="101"/>
      <c r="O88" s="21"/>
      <c r="P88" s="21"/>
    </row>
    <row r="89" spans="3:16" s="19" customFormat="1" ht="3" customHeight="1" thickBot="1" x14ac:dyDescent="0.25">
      <c r="C89" s="92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4"/>
      <c r="O89" s="20"/>
      <c r="P89" s="20"/>
    </row>
    <row r="90" spans="3:16" ht="3" customHeight="1" x14ac:dyDescent="0.2">
      <c r="C90" s="73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  <c r="O90" s="34"/>
      <c r="P90" s="34"/>
    </row>
    <row r="91" spans="3:16" ht="15" customHeight="1" x14ac:dyDescent="0.2">
      <c r="C91" s="104" t="s">
        <v>11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6"/>
      <c r="O91" s="33"/>
      <c r="P91" s="33"/>
    </row>
    <row r="92" spans="3:16" ht="15" customHeight="1" x14ac:dyDescent="0.2">
      <c r="C92" s="78" t="s">
        <v>10</v>
      </c>
      <c r="D92" s="79"/>
      <c r="E92" s="30" t="s">
        <v>9</v>
      </c>
      <c r="F92" s="29">
        <v>251</v>
      </c>
      <c r="G92" s="28"/>
      <c r="H92" s="27"/>
      <c r="I92" s="22"/>
      <c r="J92" s="26">
        <f>F92*H92</f>
        <v>0</v>
      </c>
      <c r="K92" s="22"/>
      <c r="L92" s="85"/>
      <c r="M92" s="85"/>
      <c r="N92" s="86"/>
      <c r="O92" s="25"/>
      <c r="P92" s="25"/>
    </row>
    <row r="93" spans="3:16" ht="15" x14ac:dyDescent="0.2">
      <c r="C93" s="78" t="s">
        <v>8</v>
      </c>
      <c r="D93" s="79"/>
      <c r="E93" s="30" t="s">
        <v>7</v>
      </c>
      <c r="F93" s="29">
        <v>256</v>
      </c>
      <c r="G93" s="28"/>
      <c r="H93" s="27"/>
      <c r="I93" s="22"/>
      <c r="J93" s="26">
        <f>F93*H93</f>
        <v>0</v>
      </c>
      <c r="K93" s="22"/>
      <c r="L93" s="85"/>
      <c r="M93" s="85"/>
      <c r="N93" s="86"/>
      <c r="O93" s="25"/>
      <c r="P93" s="25"/>
    </row>
    <row r="94" spans="3:16" ht="15" x14ac:dyDescent="0.2">
      <c r="C94" s="32" t="s">
        <v>6</v>
      </c>
      <c r="D94" s="31"/>
      <c r="E94" s="30" t="s">
        <v>5</v>
      </c>
      <c r="F94" s="29">
        <v>0</v>
      </c>
      <c r="G94" s="28"/>
      <c r="H94" s="27"/>
      <c r="I94" s="22"/>
      <c r="J94" s="26">
        <f>F94*H94</f>
        <v>0</v>
      </c>
      <c r="K94" s="22"/>
      <c r="L94" s="85"/>
      <c r="M94" s="85"/>
      <c r="N94" s="86"/>
      <c r="O94" s="25"/>
      <c r="P94" s="25"/>
    </row>
    <row r="95" spans="3:16" ht="15.6" customHeight="1" x14ac:dyDescent="0.25">
      <c r="C95" s="24"/>
      <c r="D95" s="95" t="s">
        <v>4</v>
      </c>
      <c r="E95" s="95"/>
      <c r="F95" s="95"/>
      <c r="G95" s="95"/>
      <c r="H95" s="95"/>
      <c r="I95" s="22"/>
      <c r="J95" s="23">
        <f>SUM(J92:J94)</f>
        <v>0</v>
      </c>
      <c r="K95" s="22"/>
      <c r="L95" s="85"/>
      <c r="M95" s="85"/>
      <c r="N95" s="86"/>
      <c r="O95" s="21"/>
      <c r="P95" s="21"/>
    </row>
    <row r="96" spans="3:16" s="19" customFormat="1" ht="3" customHeight="1" thickBot="1" x14ac:dyDescent="0.25">
      <c r="C96" s="92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4"/>
      <c r="O96" s="20"/>
      <c r="P96" s="20"/>
    </row>
    <row r="97" spans="3:16" ht="20.25" customHeight="1" thickBot="1" x14ac:dyDescent="0.3">
      <c r="C97" s="18" t="s">
        <v>3</v>
      </c>
      <c r="D97" s="18"/>
      <c r="E97" s="1"/>
      <c r="H97" s="1"/>
      <c r="J97" s="17" t="s">
        <v>2</v>
      </c>
      <c r="K97" s="16"/>
      <c r="L97" s="80">
        <f>IF(E98="Y",(J32+J51+J68+J76+J88+J95)*2,J32+J51+J68+J76+J88+J95)</f>
        <v>0</v>
      </c>
      <c r="M97" s="80"/>
      <c r="N97" s="80"/>
      <c r="O97" s="15"/>
      <c r="P97" s="15"/>
    </row>
    <row r="98" spans="3:16" ht="13.5" customHeight="1" thickTop="1" x14ac:dyDescent="0.2">
      <c r="C98" s="98" t="s">
        <v>1</v>
      </c>
      <c r="D98" s="99"/>
      <c r="E98" s="14" t="s">
        <v>0</v>
      </c>
      <c r="F98" s="5"/>
      <c r="G98" s="5"/>
      <c r="H98" s="6"/>
      <c r="I98" s="5"/>
      <c r="K98" s="7"/>
      <c r="L98" s="6"/>
      <c r="M98" s="5"/>
    </row>
    <row r="99" spans="3:16" ht="13.5" customHeight="1" x14ac:dyDescent="0.2">
      <c r="C99" s="13"/>
      <c r="D99" s="13"/>
      <c r="E99" s="6"/>
      <c r="F99" s="5"/>
      <c r="G99" s="5"/>
      <c r="H99" s="12"/>
      <c r="I99" s="11"/>
      <c r="K99" s="7"/>
      <c r="L99" s="6"/>
      <c r="M99" s="5"/>
    </row>
    <row r="100" spans="3:16" ht="13.5" customHeight="1" x14ac:dyDescent="0.2">
      <c r="D100" s="10"/>
      <c r="E100" s="6"/>
      <c r="F100" s="5"/>
      <c r="G100" s="5"/>
      <c r="H100" s="6"/>
      <c r="I100" s="5"/>
      <c r="K100" s="7"/>
      <c r="L100" s="6"/>
      <c r="M100" s="5"/>
    </row>
    <row r="101" spans="3:16" ht="13.5" customHeight="1" x14ac:dyDescent="0.2">
      <c r="C101" s="9"/>
      <c r="D101" s="9"/>
      <c r="E101" s="6"/>
      <c r="F101" s="5"/>
      <c r="G101" s="5"/>
      <c r="H101" s="6"/>
      <c r="I101" s="5"/>
      <c r="K101" s="7"/>
      <c r="L101" s="6"/>
      <c r="M101" s="5"/>
    </row>
    <row r="102" spans="3:16" ht="13.5" customHeight="1" x14ac:dyDescent="0.2">
      <c r="C102" s="5"/>
      <c r="D102" s="5"/>
      <c r="E102" s="6"/>
      <c r="F102" s="5"/>
      <c r="G102" s="5"/>
      <c r="H102" s="6"/>
      <c r="I102" s="5"/>
      <c r="K102" s="7"/>
      <c r="L102" s="6"/>
      <c r="M102" s="5"/>
    </row>
    <row r="103" spans="3:16" ht="13.5" customHeight="1" x14ac:dyDescent="0.2">
      <c r="C103" s="5"/>
      <c r="D103" s="5"/>
      <c r="E103" s="6"/>
      <c r="F103" s="5"/>
      <c r="G103" s="5"/>
      <c r="H103" s="6"/>
      <c r="I103" s="5"/>
      <c r="J103" s="1"/>
      <c r="K103" s="5"/>
      <c r="L103" s="8"/>
      <c r="M103" s="5"/>
    </row>
    <row r="104" spans="3:16" ht="13.5" customHeight="1" x14ac:dyDescent="0.2">
      <c r="C104" s="5"/>
      <c r="D104" s="5"/>
      <c r="E104" s="6"/>
      <c r="F104" s="5"/>
      <c r="G104" s="5"/>
      <c r="H104" s="6"/>
      <c r="I104" s="5"/>
      <c r="K104" s="7"/>
      <c r="L104" s="6"/>
      <c r="M104" s="5"/>
    </row>
  </sheetData>
  <sheetProtection selectLockedCells="1"/>
  <mergeCells count="164">
    <mergeCell ref="L93:N93"/>
    <mergeCell ref="C72:D72"/>
    <mergeCell ref="L10:N10"/>
    <mergeCell ref="L11:N11"/>
    <mergeCell ref="L12:N12"/>
    <mergeCell ref="L13:N13"/>
    <mergeCell ref="L14:N14"/>
    <mergeCell ref="L15:N15"/>
    <mergeCell ref="L16:N16"/>
    <mergeCell ref="L17:N17"/>
    <mergeCell ref="C86:D86"/>
    <mergeCell ref="L86:N86"/>
    <mergeCell ref="L87:N87"/>
    <mergeCell ref="L26:N26"/>
    <mergeCell ref="L31:N31"/>
    <mergeCell ref="L21:N21"/>
    <mergeCell ref="L22:N22"/>
    <mergeCell ref="C82:D82"/>
    <mergeCell ref="L82:N82"/>
    <mergeCell ref="C85:D85"/>
    <mergeCell ref="L85:N85"/>
    <mergeCell ref="C78:N78"/>
    <mergeCell ref="C79:N79"/>
    <mergeCell ref="C80:D80"/>
    <mergeCell ref="L49:N49"/>
    <mergeCell ref="L18:N18"/>
    <mergeCell ref="L19:N19"/>
    <mergeCell ref="L94:N94"/>
    <mergeCell ref="L95:N95"/>
    <mergeCell ref="L92:N92"/>
    <mergeCell ref="L75:N75"/>
    <mergeCell ref="C35:N35"/>
    <mergeCell ref="C46:D46"/>
    <mergeCell ref="C47:D47"/>
    <mergeCell ref="C48:D48"/>
    <mergeCell ref="C45:D45"/>
    <mergeCell ref="C27:D27"/>
    <mergeCell ref="L27:N27"/>
    <mergeCell ref="C18:D18"/>
    <mergeCell ref="C19:D19"/>
    <mergeCell ref="L23:N23"/>
    <mergeCell ref="L24:N24"/>
    <mergeCell ref="L25:N25"/>
    <mergeCell ref="L20:N20"/>
    <mergeCell ref="C24:D24"/>
    <mergeCell ref="L36:N36"/>
    <mergeCell ref="C20:D20"/>
    <mergeCell ref="L30:N30"/>
    <mergeCell ref="L43:N43"/>
    <mergeCell ref="C93:D93"/>
    <mergeCell ref="L55:N55"/>
    <mergeCell ref="L56:N56"/>
    <mergeCell ref="L57:N57"/>
    <mergeCell ref="L58:N58"/>
    <mergeCell ref="L59:N59"/>
    <mergeCell ref="L60:N60"/>
    <mergeCell ref="C59:D59"/>
    <mergeCell ref="L50:N50"/>
    <mergeCell ref="L51:N51"/>
    <mergeCell ref="C54:N54"/>
    <mergeCell ref="C77:N77"/>
    <mergeCell ref="C73:D73"/>
    <mergeCell ref="C74:D74"/>
    <mergeCell ref="C65:D65"/>
    <mergeCell ref="C49:D49"/>
    <mergeCell ref="C56:D56"/>
    <mergeCell ref="C57:D57"/>
    <mergeCell ref="C53:N53"/>
    <mergeCell ref="L45:N45"/>
    <mergeCell ref="L46:N46"/>
    <mergeCell ref="L47:N47"/>
    <mergeCell ref="L48:N48"/>
    <mergeCell ref="C70:N70"/>
    <mergeCell ref="C92:D92"/>
    <mergeCell ref="L61:N61"/>
    <mergeCell ref="L74:N74"/>
    <mergeCell ref="L76:N76"/>
    <mergeCell ref="C91:N91"/>
    <mergeCell ref="L66:N66"/>
    <mergeCell ref="D68:H68"/>
    <mergeCell ref="C71:N71"/>
    <mergeCell ref="C90:N90"/>
    <mergeCell ref="L80:N80"/>
    <mergeCell ref="C81:D81"/>
    <mergeCell ref="L81:N81"/>
    <mergeCell ref="D88:H88"/>
    <mergeCell ref="L88:N88"/>
    <mergeCell ref="C89:N89"/>
    <mergeCell ref="C83:D83"/>
    <mergeCell ref="L83:N83"/>
    <mergeCell ref="C84:D84"/>
    <mergeCell ref="L84:N84"/>
    <mergeCell ref="C43:D43"/>
    <mergeCell ref="L40:N40"/>
    <mergeCell ref="L41:N41"/>
    <mergeCell ref="L62:N62"/>
    <mergeCell ref="L32:N32"/>
    <mergeCell ref="C28:D28"/>
    <mergeCell ref="C98:D98"/>
    <mergeCell ref="C11:D11"/>
    <mergeCell ref="C60:D60"/>
    <mergeCell ref="C61:D61"/>
    <mergeCell ref="C62:D62"/>
    <mergeCell ref="C63:D63"/>
    <mergeCell ref="C64:D64"/>
    <mergeCell ref="C44:D44"/>
    <mergeCell ref="L67:N67"/>
    <mergeCell ref="L68:N68"/>
    <mergeCell ref="L72:N72"/>
    <mergeCell ref="L73:N73"/>
    <mergeCell ref="L63:N63"/>
    <mergeCell ref="L64:N64"/>
    <mergeCell ref="L65:N65"/>
    <mergeCell ref="C66:D66"/>
    <mergeCell ref="D51:H51"/>
    <mergeCell ref="C55:D55"/>
    <mergeCell ref="L97:N97"/>
    <mergeCell ref="E3:M3"/>
    <mergeCell ref="E4:M4"/>
    <mergeCell ref="C1:N1"/>
    <mergeCell ref="L2:M2"/>
    <mergeCell ref="C10:D10"/>
    <mergeCell ref="D2:J2"/>
    <mergeCell ref="C12:D12"/>
    <mergeCell ref="L44:N44"/>
    <mergeCell ref="L37:N37"/>
    <mergeCell ref="C69:N69"/>
    <mergeCell ref="C34:N34"/>
    <mergeCell ref="C36:D36"/>
    <mergeCell ref="C58:D58"/>
    <mergeCell ref="C23:D23"/>
    <mergeCell ref="C96:N96"/>
    <mergeCell ref="D95:H95"/>
    <mergeCell ref="D76:H76"/>
    <mergeCell ref="L38:N38"/>
    <mergeCell ref="L39:N39"/>
    <mergeCell ref="C52:N52"/>
    <mergeCell ref="C37:D37"/>
    <mergeCell ref="C38:D38"/>
    <mergeCell ref="C39:D39"/>
    <mergeCell ref="L42:N42"/>
    <mergeCell ref="C5:N5"/>
    <mergeCell ref="I6:K6"/>
    <mergeCell ref="M6:N6"/>
    <mergeCell ref="C8:N8"/>
    <mergeCell ref="C25:D25"/>
    <mergeCell ref="C26:D26"/>
    <mergeCell ref="C29:D29"/>
    <mergeCell ref="C21:D21"/>
    <mergeCell ref="C22:D22"/>
    <mergeCell ref="C40:D40"/>
    <mergeCell ref="C41:D41"/>
    <mergeCell ref="C42:D42"/>
    <mergeCell ref="L29:N29"/>
    <mergeCell ref="L28:N28"/>
    <mergeCell ref="D32:H32"/>
    <mergeCell ref="C33:N33"/>
    <mergeCell ref="C13:D13"/>
    <mergeCell ref="C14:D14"/>
    <mergeCell ref="C15:D15"/>
    <mergeCell ref="C16:D16"/>
    <mergeCell ref="C17:D17"/>
    <mergeCell ref="C30:D30"/>
    <mergeCell ref="C9:N9"/>
  </mergeCells>
  <dataValidations count="1">
    <dataValidation type="list" showInputMessage="1" showErrorMessage="1" sqref="E98" xr:uid="{00000000-0002-0000-0000-000000000000}">
      <formula1>"Y,N"</formula1>
    </dataValidation>
  </dataValidations>
  <printOptions horizontalCentered="1"/>
  <pageMargins left="0.25" right="0.25" top="0.4" bottom="0.25" header="0.25" footer="0.25"/>
  <pageSetup scale="55" fitToWidth="0" orientation="portrait" horizontalDpi="1200" verticalDpi="1200" r:id="rId1"/>
  <headerFooter scaleWithDoc="0" alignWithMargins="0">
    <oddHeader xml:space="preserve">&amp;C&amp;"Arial,Bold"&amp;14
</oddHeader>
    <oddFooter>&amp;C&amp;"Arial,Italic"&amp;7Page &amp;P of &amp;N&amp;R&amp;"Arial,Italic"&amp;7Revised: 11/17/2022</oddFooter>
  </headerFooter>
  <rowBreaks count="1" manualBreakCount="1">
    <brk id="9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PRFS</vt:lpstr>
      <vt:lpstr>PRFS!Print_Area</vt:lpstr>
      <vt:lpstr>PRFS!Print_Titles</vt:lpstr>
    </vt:vector>
  </TitlesOfParts>
  <Company>City of Goodyear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Alissa Magley</dc:creator>
  <cp:lastModifiedBy>Alissa Magley</cp:lastModifiedBy>
  <dcterms:created xsi:type="dcterms:W3CDTF">2023-07-31T23:39:42Z</dcterms:created>
  <dcterms:modified xsi:type="dcterms:W3CDTF">2023-07-31T23:43:44Z</dcterms:modified>
</cp:coreProperties>
</file>